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tion Aid Ilexa Project\Tendor 05 Dec.23\"/>
    </mc:Choice>
  </mc:AlternateContent>
  <bookViews>
    <workbookView xWindow="0" yWindow="0" windowWidth="20490" windowHeight="7350" firstSheet="1" activeTab="1"/>
  </bookViews>
  <sheets>
    <sheet name="Sheet2" sheetId="21" state="hidden" r:id="rId1"/>
    <sheet name="Sheet1" sheetId="2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2" l="1"/>
  <c r="L12" i="22"/>
  <c r="H11" i="22"/>
  <c r="L11" i="22" s="1"/>
  <c r="L10" i="22"/>
  <c r="J8" i="22"/>
  <c r="L8" i="22" s="1"/>
  <c r="E7" i="22"/>
  <c r="D7" i="22"/>
  <c r="C7" i="22"/>
  <c r="C6" i="22"/>
  <c r="J6" i="22" s="1"/>
  <c r="L6" i="22" s="1"/>
  <c r="D34" i="21"/>
  <c r="D33" i="21"/>
  <c r="D32" i="21"/>
  <c r="D26" i="21"/>
  <c r="D25" i="21"/>
  <c r="D24" i="21"/>
  <c r="D23" i="21"/>
  <c r="D22" i="21"/>
  <c r="D21" i="21"/>
  <c r="D20" i="21"/>
  <c r="D19" i="21"/>
  <c r="D18" i="21"/>
  <c r="D17" i="21"/>
  <c r="D16" i="21"/>
  <c r="D12" i="21"/>
  <c r="D11" i="21"/>
  <c r="D10" i="21"/>
  <c r="D9" i="21"/>
  <c r="D8" i="21"/>
  <c r="D6" i="21"/>
  <c r="D5" i="21"/>
  <c r="D3" i="21"/>
  <c r="L7" i="22" l="1"/>
</calcChain>
</file>

<file path=xl/sharedStrings.xml><?xml version="1.0" encoding="utf-8"?>
<sst xmlns="http://schemas.openxmlformats.org/spreadsheetml/2006/main" count="131" uniqueCount="89">
  <si>
    <t>Material list for Tendor Process.</t>
  </si>
  <si>
    <t>Sr.</t>
  </si>
  <si>
    <t>Material Name</t>
  </si>
  <si>
    <t>Specification</t>
  </si>
  <si>
    <t>Qty.</t>
  </si>
  <si>
    <t>Plastic Drum 1</t>
  </si>
  <si>
    <t xml:space="preserve">Drum Plastice </t>
  </si>
  <si>
    <t xml:space="preserve">Plastic Drum </t>
  </si>
  <si>
    <t xml:space="preserve">Bottles </t>
  </si>
  <si>
    <t xml:space="preserve">Packing  Bags material  -Community Mother of Natural farming- Natural Fertiliser and Natural Pesticides  </t>
  </si>
  <si>
    <t>Bags</t>
  </si>
  <si>
    <t xml:space="preserve">Wheat Seed </t>
  </si>
  <si>
    <t xml:space="preserve">Spray Machine </t>
  </si>
  <si>
    <t>Vermi Bad compost units </t>
  </si>
  <si>
    <t xml:space="preserve">Grading, Cleaning, Packing  Machine - </t>
  </si>
  <si>
    <t>Community Mother Units of Seed &amp;  Grading  Units</t>
  </si>
  <si>
    <t>units</t>
  </si>
  <si>
    <t>Packing material - Community Mother Units of Seed &amp;Grading  Units</t>
  </si>
  <si>
    <t>Chicks - Desi</t>
  </si>
  <si>
    <t>Desi</t>
  </si>
  <si>
    <t>Cage/ shed  -</t>
  </si>
  <si>
    <t xml:space="preserve">Chicks medicine and immunisation   </t>
  </si>
  <si>
    <t xml:space="preserve">Bamboo Thin </t>
  </si>
  <si>
    <t xml:space="preserve">Bamboo  </t>
  </si>
  <si>
    <t xml:space="preserve">Iron Wire -14 No - </t>
  </si>
  <si>
    <t>Iron Wire -20 No -</t>
  </si>
  <si>
    <t>Polly Wire 16 no -</t>
  </si>
  <si>
    <t xml:space="preserve">Safety Net /fancing  - </t>
  </si>
  <si>
    <t xml:space="preserve">Spray Machine  - </t>
  </si>
  <si>
    <t xml:space="preserve">Horticulture (fruitful plants, medicinal farming, spice and flower cultivation) - </t>
  </si>
  <si>
    <t xml:space="preserve">Hazara </t>
  </si>
  <si>
    <t>Vegetable Seeds / Plants -</t>
  </si>
  <si>
    <t xml:space="preserve">Organic Fertilizer Vermi bed Units  - </t>
  </si>
  <si>
    <t xml:space="preserve">She Goat (provide goats, a male goat, accessories, Goat rearing training, pashu sakhi training etc.) </t>
  </si>
  <si>
    <t xml:space="preserve">Male Goats  - provide goats, a male goat, accessories, Goat rearing training, pashu sakhi training etc.) </t>
  </si>
  <si>
    <t xml:space="preserve">Eating Stand - </t>
  </si>
  <si>
    <t>Insurance goat -</t>
  </si>
  <si>
    <t xml:space="preserve">Immunisation and medication  - provide goats, a male goat, accessories, Goat rearing training, pashu sakhi training etc.) </t>
  </si>
  <si>
    <t xml:space="preserve">Cleaning machine of organic -300x3 KG  -Community Mother of Natural farming- Natural Fertiliser and Natural Pesticides  </t>
  </si>
  <si>
    <t>Rack and furniture -Almirah,Table,Chair, Printer, Wheighting Machine,Counter, Rack,</t>
  </si>
  <si>
    <t xml:space="preserve">Agri Tool and seed  </t>
  </si>
  <si>
    <t>laptop</t>
  </si>
  <si>
    <t>per unit</t>
  </si>
  <si>
    <t xml:space="preserve">Ac for Office </t>
  </si>
  <si>
    <t>Video and Photography camera with accessories such as , camera bags, flash, stand, mike  ect</t>
  </si>
  <si>
    <t>table and chair Almirah, etc</t>
  </si>
  <si>
    <t>lumpsum</t>
  </si>
  <si>
    <t xml:space="preserve">lnverter and Battery </t>
  </si>
  <si>
    <t>per location</t>
  </si>
  <si>
    <t xml:space="preserve">Ceiling Fan/ coolers </t>
  </si>
  <si>
    <t xml:space="preserve">उद्यम ( प्रोटोटाइप का नाम </t>
  </si>
  <si>
    <t xml:space="preserve">क्रं सं  </t>
  </si>
  <si>
    <t xml:space="preserve">सामग्री  का नाम </t>
  </si>
  <si>
    <t xml:space="preserve">मचान विधि से सब्जी की खेती </t>
  </si>
  <si>
    <t xml:space="preserve">पोषण वाटिका </t>
  </si>
  <si>
    <t xml:space="preserve">वर्मी कंपोस्ट </t>
  </si>
  <si>
    <t xml:space="preserve">बीज उत्पादन </t>
  </si>
  <si>
    <t xml:space="preserve">बकरी पालन </t>
  </si>
  <si>
    <t xml:space="preserve">बैकयार्ड पोल्ट्री </t>
  </si>
  <si>
    <t xml:space="preserve">संभावित दर </t>
  </si>
  <si>
    <t xml:space="preserve">संभावित बजट </t>
  </si>
  <si>
    <t xml:space="preserve">बजट कोड </t>
  </si>
  <si>
    <t>CIII-96</t>
  </si>
  <si>
    <t>CIII-103-78-88</t>
  </si>
  <si>
    <t xml:space="preserve">प्लास्टिक (न ० -1 )  के ड्रम क्षमता 50/60 लीटर </t>
  </si>
  <si>
    <t xml:space="preserve">सुरक्षा जाली कुंतल ( जंग रोधी ) टाटा कंपनी ऊंचाई 6 फुट एवं 8 फुट </t>
  </si>
  <si>
    <t xml:space="preserve">बकरा  (नस्ल - सिरोही /जमुनापारी /देशी बुन्देलखंडी  ) पूर्ण स्वस्थ  उम्र 9 से 12 माह वजन 25-30  किग्रा  ) टीका करण एवं एक वर्ष का बीमा ( बीमा की प्रक्रिया एवं क्लेम दिलाने की गारंटी आपूर्तिकर्ता की होगी ) </t>
  </si>
  <si>
    <t xml:space="preserve">यू के लिप्टस की बल्ली या ठोस बांस (तने वाला भाग)   लंबाई 10 फुट मध्य भाग मे गोल मोटाई  (10 to 12 ) इंच वाली </t>
  </si>
  <si>
    <t xml:space="preserve">खरीद की जाने वाली सामग्री की कुल मात्रा </t>
  </si>
  <si>
    <t xml:space="preserve">यूनिट </t>
  </si>
  <si>
    <t xml:space="preserve">पीस /नग </t>
  </si>
  <si>
    <t xml:space="preserve">कुंतल </t>
  </si>
  <si>
    <t xml:space="preserve">बकरी (नस्ल - सिरोही /जमुनापारी /देशी बुन्देलखंडी /गुजरी  ) पूर्ण स्वस्थ बकरी उम्र 9 से 12 माह वजन 22-25 किग्रा अधिकतम दो दांत  ( अन व्यात /पहली बार गर्भ से हो ) टीका करण एवं एक वर्ष का बीमा ( बीमा की प्रक्रिया एवं क्लेम दिलाने की गारंटी आपूर्तिकर्ता की होगी ) </t>
  </si>
  <si>
    <t xml:space="preserve">चूजा क्रॉयलर, ब्रायलर/ देशी( केग गोल्डन ,सोनाली , सिरोही , नागेंद्र ) /कड़कनाथ ( 20 से 25 दिन पला हुआ ) बीमारी से बचाव के समस्त टीके लग चुके हो वजन 250-350 ग्राम   </t>
  </si>
  <si>
    <t>शेड निर्माण /केज हेतु सहायता की सामग्री (जाली एंगील चादर )</t>
  </si>
  <si>
    <t>नग</t>
  </si>
  <si>
    <t>ग्रेडिंग मशीन मूँगफली दाना निकालने हेतु /मूंगफली ग्रेडिंग मशीन 5 परतें मूंगफली छँटाई मशीन 1.5kw 2.2kw 4.75kw</t>
  </si>
  <si>
    <t xml:space="preserve">स्प्येलर  09 वाल्ट मशीन  तेल पिराई हेतु एवं 10-15 hp मोटर फ़िल्टर सहित पूरा सेट </t>
  </si>
  <si>
    <t xml:space="preserve">सनितेरी पैड  पैकेट अल्ट्रा गेल 260 मिली </t>
  </si>
  <si>
    <t>शेड निर्माण /केज हेतु सहायता की सामग्री सीमेंट शीट /</t>
  </si>
  <si>
    <t xml:space="preserve">मसाला आटोमैटिक पैकिंग मशीन 10 ग्राम से 500 ग्राम की क्षमता वाली </t>
  </si>
  <si>
    <t xml:space="preserve">दाल प्रोसेसिंग मशीन कंप्लीट 20-50 किग्रा प्रति घंटा उत्पादन क्षमता वाली </t>
  </si>
  <si>
    <t xml:space="preserve">नग  </t>
  </si>
  <si>
    <r>
      <t>खड़ा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मसाला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Nirmala UI"/>
        <family val="2"/>
      </rPr>
      <t>चना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दाल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Nirmala UI"/>
        <family val="2"/>
      </rPr>
      <t>हल्दी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गोल</t>
    </r>
    <r>
      <rPr>
        <sz val="11"/>
        <color theme="1"/>
        <rFont val="Calibri"/>
        <family val="2"/>
        <scheme val="minor"/>
      </rPr>
      <t>,,</t>
    </r>
    <r>
      <rPr>
        <sz val="11"/>
        <color theme="1"/>
        <rFont val="Nirmala UI"/>
        <family val="2"/>
      </rPr>
      <t>हल्दी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लम्बी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Nirmala UI"/>
        <family val="2"/>
      </rPr>
      <t>धनिया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साबुत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Nirmala UI"/>
        <family val="2"/>
      </rPr>
      <t>मिर्च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साबुत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Nirmala UI"/>
        <family val="2"/>
      </rPr>
      <t>उड़द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छिलका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Nirmala UI"/>
        <family val="2"/>
      </rPr>
      <t>मूंग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छिलका</t>
    </r>
    <r>
      <rPr>
        <sz val="11"/>
        <color theme="1"/>
        <rFont val="Calibri"/>
        <family val="2"/>
        <scheme val="minor"/>
      </rPr>
      <t>,</t>
    </r>
    <r>
      <rPr>
        <sz val="11"/>
        <color rgb="FF202124"/>
        <rFont val="Nirmala UI"/>
        <family val="2"/>
      </rPr>
      <t>गेहूँ</t>
    </r>
  </si>
  <si>
    <t>qt</t>
  </si>
  <si>
    <t>5qt. Each</t>
  </si>
  <si>
    <t xml:space="preserve">10-20 किलोवाट का सौर पैनल, इन्वेर्टर, बैटरी एवं 25-50 पैनल सहित फुल सेट वाट 400-600  </t>
  </si>
  <si>
    <r>
      <t>वर्मी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बेड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Nirmala UI"/>
        <family val="2"/>
      </rPr>
      <t>यूनिट</t>
    </r>
  </si>
  <si>
    <t>100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</si>
</sst>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Mangal"/>
      <charset val="134"/>
    </font>
    <font>
      <sz val="12"/>
      <color rgb="FF000000"/>
      <name val="Trebuchet MS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sz val="10"/>
      <name val="Calibri"/>
      <family val="2"/>
      <scheme val="minor"/>
    </font>
    <font>
      <sz val="10"/>
      <color rgb="FF000000"/>
      <name val="Mangal"/>
      <family val="1"/>
    </font>
    <font>
      <b/>
      <sz val="11"/>
      <color theme="1"/>
      <name val="Calibri"/>
      <family val="2"/>
      <scheme val="minor"/>
    </font>
    <font>
      <sz val="11"/>
      <color theme="1"/>
      <name val="Nirmala UI"/>
      <family val="2"/>
    </font>
    <font>
      <sz val="11"/>
      <color rgb="FF202124"/>
      <name val="Nirmala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49">
    <xf numFmtId="0" fontId="0" fillId="0" borderId="0" xfId="0"/>
    <xf numFmtId="0" fontId="0" fillId="0" borderId="1" xfId="0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8" fillId="0" borderId="1" xfId="0" applyFont="1" applyBorder="1"/>
    <xf numFmtId="0" fontId="1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14" fillId="3" borderId="1" xfId="0" applyNumberFormat="1" applyFont="1" applyFill="1" applyBorder="1" applyAlignment="1" applyProtection="1">
      <alignment horizontal="left" vertical="top"/>
      <protection locked="0"/>
    </xf>
    <xf numFmtId="4" fontId="15" fillId="3" borderId="1" xfId="0" applyNumberFormat="1" applyFont="1" applyFill="1" applyBorder="1" applyAlignment="1" applyProtection="1">
      <alignment horizontal="center" vertical="top"/>
      <protection locked="0"/>
    </xf>
    <xf numFmtId="4" fontId="15" fillId="3" borderId="1" xfId="0" applyNumberFormat="1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top"/>
    </xf>
    <xf numFmtId="4" fontId="11" fillId="3" borderId="2" xfId="2" applyNumberFormat="1" applyFill="1" applyBorder="1" applyAlignment="1">
      <alignment horizontal="left" vertical="center"/>
    </xf>
    <xf numFmtId="4" fontId="17" fillId="0" borderId="4" xfId="0" applyNumberFormat="1" applyFont="1" applyBorder="1" applyAlignment="1" applyProtection="1">
      <alignment horizontal="center" wrapText="1"/>
      <protection locked="0"/>
    </xf>
    <xf numFmtId="4" fontId="17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2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0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opLeftCell="A28" workbookViewId="0">
      <selection activeCell="A30" sqref="A30:D40"/>
    </sheetView>
  </sheetViews>
  <sheetFormatPr defaultColWidth="9" defaultRowHeight="15"/>
  <cols>
    <col min="1" max="1" width="6.140625" customWidth="1"/>
    <col min="2" max="2" width="42.5703125" style="19" customWidth="1"/>
    <col min="3" max="3" width="21.140625" style="15" customWidth="1"/>
    <col min="4" max="4" width="13.85546875" customWidth="1"/>
  </cols>
  <sheetData>
    <row r="1" spans="1:4" ht="15.75">
      <c r="A1" s="42" t="s">
        <v>0</v>
      </c>
      <c r="B1" s="42"/>
      <c r="C1" s="42"/>
      <c r="D1" s="42"/>
    </row>
    <row r="2" spans="1:4" ht="15.75">
      <c r="A2" s="20" t="s">
        <v>1</v>
      </c>
      <c r="B2" s="21" t="s">
        <v>2</v>
      </c>
      <c r="C2" s="20" t="s">
        <v>3</v>
      </c>
      <c r="D2" s="20" t="s">
        <v>4</v>
      </c>
    </row>
    <row r="3" spans="1:4" ht="18">
      <c r="A3" s="22">
        <v>1</v>
      </c>
      <c r="B3" s="23" t="s">
        <v>5</v>
      </c>
      <c r="C3" s="24" t="s">
        <v>6</v>
      </c>
      <c r="D3" s="25">
        <f>20+450</f>
        <v>470</v>
      </c>
    </row>
    <row r="4" spans="1:4" ht="18">
      <c r="A4" s="22">
        <v>2</v>
      </c>
      <c r="B4" s="23" t="s">
        <v>7</v>
      </c>
      <c r="C4" s="24" t="s">
        <v>6</v>
      </c>
      <c r="D4" s="25">
        <v>500</v>
      </c>
    </row>
    <row r="5" spans="1:4" ht="18">
      <c r="A5" s="22">
        <v>3</v>
      </c>
      <c r="B5" s="23" t="s">
        <v>8</v>
      </c>
      <c r="C5" s="24" t="s">
        <v>8</v>
      </c>
      <c r="D5" s="25">
        <f>10000*1</f>
        <v>10000</v>
      </c>
    </row>
    <row r="6" spans="1:4" ht="54">
      <c r="A6" s="22">
        <v>4</v>
      </c>
      <c r="B6" s="18" t="s">
        <v>9</v>
      </c>
      <c r="C6" s="24" t="s">
        <v>10</v>
      </c>
      <c r="D6" s="25">
        <f>5000*1</f>
        <v>5000</v>
      </c>
    </row>
    <row r="7" spans="1:4" ht="18">
      <c r="A7" s="22">
        <v>5</v>
      </c>
      <c r="B7" s="26" t="s">
        <v>11</v>
      </c>
      <c r="C7" s="27" t="s">
        <v>11</v>
      </c>
      <c r="D7" s="25">
        <v>100</v>
      </c>
    </row>
    <row r="8" spans="1:4" ht="18">
      <c r="A8" s="22">
        <v>6</v>
      </c>
      <c r="B8" s="18" t="s">
        <v>12</v>
      </c>
      <c r="C8" s="28" t="s">
        <v>12</v>
      </c>
      <c r="D8" s="25">
        <f>150*1</f>
        <v>150</v>
      </c>
    </row>
    <row r="9" spans="1:4" ht="18">
      <c r="A9" s="22">
        <v>7</v>
      </c>
      <c r="B9" s="18" t="s">
        <v>13</v>
      </c>
      <c r="C9" s="28" t="s">
        <v>13</v>
      </c>
      <c r="D9" s="25">
        <f>100+30</f>
        <v>130</v>
      </c>
    </row>
    <row r="10" spans="1:4" ht="18">
      <c r="A10" s="22">
        <v>8</v>
      </c>
      <c r="B10" s="18" t="s">
        <v>14</v>
      </c>
      <c r="C10" s="28" t="s">
        <v>14</v>
      </c>
      <c r="D10" s="29">
        <f>1*1</f>
        <v>1</v>
      </c>
    </row>
    <row r="11" spans="1:4" ht="36">
      <c r="A11" s="22">
        <v>9</v>
      </c>
      <c r="B11" s="18" t="s">
        <v>15</v>
      </c>
      <c r="C11" s="24" t="s">
        <v>16</v>
      </c>
      <c r="D11" s="29">
        <f>1*12</f>
        <v>12</v>
      </c>
    </row>
    <row r="12" spans="1:4" ht="36">
      <c r="A12" s="22">
        <v>10</v>
      </c>
      <c r="B12" s="18" t="s">
        <v>17</v>
      </c>
      <c r="C12" s="24" t="s">
        <v>16</v>
      </c>
      <c r="D12" s="29">
        <f>1*2500</f>
        <v>2500</v>
      </c>
    </row>
    <row r="13" spans="1:4" ht="18">
      <c r="A13" s="22">
        <v>11</v>
      </c>
      <c r="B13" s="18" t="s">
        <v>18</v>
      </c>
      <c r="C13" s="24" t="s">
        <v>19</v>
      </c>
      <c r="D13" s="29">
        <v>150</v>
      </c>
    </row>
    <row r="14" spans="1:4" ht="18">
      <c r="A14" s="22">
        <v>12</v>
      </c>
      <c r="B14" s="18" t="s">
        <v>20</v>
      </c>
      <c r="C14" s="24" t="s">
        <v>16</v>
      </c>
      <c r="D14" s="29">
        <v>100</v>
      </c>
    </row>
    <row r="15" spans="1:4" ht="18">
      <c r="A15" s="22">
        <v>13</v>
      </c>
      <c r="B15" s="18" t="s">
        <v>21</v>
      </c>
      <c r="C15" s="24" t="s">
        <v>16</v>
      </c>
      <c r="D15" s="29">
        <v>100</v>
      </c>
    </row>
    <row r="16" spans="1:4" ht="18">
      <c r="A16" s="22">
        <v>14</v>
      </c>
      <c r="B16" s="18" t="s">
        <v>22</v>
      </c>
      <c r="C16" s="24" t="s">
        <v>16</v>
      </c>
      <c r="D16" s="29">
        <f>100*1</f>
        <v>100</v>
      </c>
    </row>
    <row r="17" spans="1:4" ht="18">
      <c r="A17" s="22">
        <v>15</v>
      </c>
      <c r="B17" s="18" t="s">
        <v>23</v>
      </c>
      <c r="C17" s="24" t="s">
        <v>16</v>
      </c>
      <c r="D17" s="29">
        <f t="shared" ref="D17:D22" si="0">100*1</f>
        <v>100</v>
      </c>
    </row>
    <row r="18" spans="1:4" ht="18">
      <c r="A18" s="22">
        <v>16</v>
      </c>
      <c r="B18" s="18" t="s">
        <v>24</v>
      </c>
      <c r="C18" s="24" t="s">
        <v>16</v>
      </c>
      <c r="D18" s="29">
        <f t="shared" si="0"/>
        <v>100</v>
      </c>
    </row>
    <row r="19" spans="1:4" ht="18">
      <c r="A19" s="22">
        <v>17</v>
      </c>
      <c r="B19" s="23" t="s">
        <v>25</v>
      </c>
      <c r="C19" s="24" t="s">
        <v>16</v>
      </c>
      <c r="D19" s="29">
        <f t="shared" si="0"/>
        <v>100</v>
      </c>
    </row>
    <row r="20" spans="1:4" ht="18">
      <c r="A20" s="22">
        <v>18</v>
      </c>
      <c r="B20" s="23" t="s">
        <v>26</v>
      </c>
      <c r="C20" s="24" t="s">
        <v>16</v>
      </c>
      <c r="D20" s="29">
        <f t="shared" si="0"/>
        <v>100</v>
      </c>
    </row>
    <row r="21" spans="1:4" ht="18">
      <c r="A21" s="22">
        <v>19</v>
      </c>
      <c r="B21" s="23" t="s">
        <v>27</v>
      </c>
      <c r="C21" s="24" t="s">
        <v>16</v>
      </c>
      <c r="D21" s="29">
        <f t="shared" si="0"/>
        <v>100</v>
      </c>
    </row>
    <row r="22" spans="1:4" ht="18">
      <c r="A22" s="22">
        <v>20</v>
      </c>
      <c r="B22" s="23" t="s">
        <v>28</v>
      </c>
      <c r="C22" s="24" t="s">
        <v>16</v>
      </c>
      <c r="D22" s="29">
        <f t="shared" si="0"/>
        <v>100</v>
      </c>
    </row>
    <row r="23" spans="1:4" ht="36">
      <c r="A23" s="22">
        <v>21</v>
      </c>
      <c r="B23" s="23" t="s">
        <v>29</v>
      </c>
      <c r="C23" s="24" t="s">
        <v>16</v>
      </c>
      <c r="D23" s="25">
        <f>100*25</f>
        <v>2500</v>
      </c>
    </row>
    <row r="24" spans="1:4" ht="18">
      <c r="A24" s="22">
        <v>22</v>
      </c>
      <c r="B24" s="23" t="s">
        <v>30</v>
      </c>
      <c r="C24" s="24" t="s">
        <v>16</v>
      </c>
      <c r="D24" s="29">
        <f>100*1</f>
        <v>100</v>
      </c>
    </row>
    <row r="25" spans="1:4" ht="18">
      <c r="A25" s="22">
        <v>23</v>
      </c>
      <c r="B25" s="23" t="s">
        <v>31</v>
      </c>
      <c r="C25" s="24" t="s">
        <v>16</v>
      </c>
      <c r="D25" s="29">
        <f>100*1</f>
        <v>100</v>
      </c>
    </row>
    <row r="26" spans="1:4" ht="18">
      <c r="A26" s="22">
        <v>24</v>
      </c>
      <c r="B26" s="18" t="s">
        <v>32</v>
      </c>
      <c r="C26" s="24" t="s">
        <v>16</v>
      </c>
      <c r="D26" s="29">
        <f>100*1</f>
        <v>100</v>
      </c>
    </row>
    <row r="27" spans="1:4" ht="54">
      <c r="A27" s="22">
        <v>25</v>
      </c>
      <c r="B27" s="18" t="s">
        <v>33</v>
      </c>
      <c r="C27" s="24" t="s">
        <v>16</v>
      </c>
      <c r="D27" s="25">
        <v>100</v>
      </c>
    </row>
    <row r="28" spans="1:4" ht="54">
      <c r="A28" s="22">
        <v>26</v>
      </c>
      <c r="B28" s="18" t="s">
        <v>34</v>
      </c>
      <c r="C28" s="24" t="s">
        <v>16</v>
      </c>
      <c r="D28" s="25">
        <v>12</v>
      </c>
    </row>
    <row r="29" spans="1:4" ht="18">
      <c r="A29" s="22">
        <v>27</v>
      </c>
      <c r="B29" s="18" t="s">
        <v>35</v>
      </c>
      <c r="C29" s="24" t="s">
        <v>16</v>
      </c>
      <c r="D29" s="25">
        <v>150</v>
      </c>
    </row>
    <row r="30" spans="1:4" ht="18">
      <c r="A30" s="22">
        <v>28</v>
      </c>
      <c r="B30" s="18" t="s">
        <v>36</v>
      </c>
      <c r="C30" s="24" t="s">
        <v>16</v>
      </c>
      <c r="D30" s="25">
        <v>480</v>
      </c>
    </row>
    <row r="31" spans="1:4" ht="72">
      <c r="A31" s="22">
        <v>29</v>
      </c>
      <c r="B31" s="18" t="s">
        <v>37</v>
      </c>
      <c r="C31" s="24" t="s">
        <v>16</v>
      </c>
      <c r="D31" s="25">
        <v>480</v>
      </c>
    </row>
    <row r="32" spans="1:4" ht="72">
      <c r="A32" s="22">
        <v>30</v>
      </c>
      <c r="B32" s="18" t="s">
        <v>38</v>
      </c>
      <c r="C32" s="24" t="s">
        <v>16</v>
      </c>
      <c r="D32" s="25">
        <f>1*1</f>
        <v>1</v>
      </c>
    </row>
    <row r="33" spans="1:4" ht="54">
      <c r="A33" s="22">
        <v>31</v>
      </c>
      <c r="B33" s="18" t="s">
        <v>39</v>
      </c>
      <c r="C33" s="24" t="s">
        <v>16</v>
      </c>
      <c r="D33" s="25">
        <f>3*1</f>
        <v>3</v>
      </c>
    </row>
    <row r="34" spans="1:4" ht="18">
      <c r="A34" s="22">
        <v>32</v>
      </c>
      <c r="B34" s="18" t="s">
        <v>40</v>
      </c>
      <c r="C34" s="24" t="s">
        <v>16</v>
      </c>
      <c r="D34" s="25">
        <f>2*1</f>
        <v>2</v>
      </c>
    </row>
    <row r="35" spans="1:4" ht="18">
      <c r="A35" s="22">
        <v>33</v>
      </c>
      <c r="B35" s="30" t="s">
        <v>41</v>
      </c>
      <c r="C35" s="31" t="s">
        <v>42</v>
      </c>
      <c r="D35" s="25">
        <v>1</v>
      </c>
    </row>
    <row r="36" spans="1:4" ht="18">
      <c r="A36" s="22">
        <v>34</v>
      </c>
      <c r="B36" s="30" t="s">
        <v>43</v>
      </c>
      <c r="C36" s="31" t="s">
        <v>42</v>
      </c>
      <c r="D36" s="25">
        <v>1</v>
      </c>
    </row>
    <row r="37" spans="1:4" ht="18">
      <c r="A37" s="22">
        <v>35</v>
      </c>
      <c r="B37" s="30" t="s">
        <v>44</v>
      </c>
      <c r="C37" s="31" t="s">
        <v>42</v>
      </c>
      <c r="D37" s="25">
        <v>1</v>
      </c>
    </row>
    <row r="38" spans="1:4" ht="18">
      <c r="A38" s="22">
        <v>36</v>
      </c>
      <c r="B38" s="30" t="s">
        <v>45</v>
      </c>
      <c r="C38" s="32" t="s">
        <v>46</v>
      </c>
      <c r="D38" s="25">
        <v>1</v>
      </c>
    </row>
    <row r="39" spans="1:4" ht="18">
      <c r="A39" s="22">
        <v>37</v>
      </c>
      <c r="B39" s="30" t="s">
        <v>47</v>
      </c>
      <c r="C39" s="31" t="s">
        <v>48</v>
      </c>
      <c r="D39" s="25">
        <v>3</v>
      </c>
    </row>
    <row r="40" spans="1:4" ht="18">
      <c r="A40" s="22">
        <v>38</v>
      </c>
      <c r="B40" s="30" t="s">
        <v>49</v>
      </c>
      <c r="C40" s="31" t="s">
        <v>48</v>
      </c>
      <c r="D40" s="25">
        <v>5</v>
      </c>
    </row>
  </sheetData>
  <mergeCells count="1">
    <mergeCell ref="A1:D1"/>
  </mergeCells>
  <pageMargins left="0.70866141732283505" right="0.70866141732283505" top="0.74803149606299202" bottom="0.74803149606299202" header="0.31496062992126" footer="0.31496062992126"/>
  <pageSetup scale="75" orientation="portrait" horizontalDpi="360" verticalDpi="3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tabSelected="1" topLeftCell="A16" zoomScale="75" zoomScaleNormal="75" workbookViewId="0">
      <selection activeCell="J26" sqref="J26"/>
    </sheetView>
  </sheetViews>
  <sheetFormatPr defaultColWidth="9" defaultRowHeight="15"/>
  <cols>
    <col min="2" max="2" width="51.85546875" customWidth="1"/>
    <col min="3" max="3" width="16.140625" hidden="1" customWidth="1"/>
    <col min="4" max="8" width="9" hidden="1" customWidth="1"/>
    <col min="9" max="9" width="14.85546875" customWidth="1"/>
    <col min="10" max="10" width="23" customWidth="1"/>
    <col min="11" max="12" width="13.5703125" hidden="1" customWidth="1"/>
    <col min="13" max="13" width="20.5703125" hidden="1" customWidth="1"/>
  </cols>
  <sheetData>
    <row r="3" spans="1:13">
      <c r="A3" s="1"/>
      <c r="B3" s="2"/>
      <c r="C3" s="43" t="s">
        <v>50</v>
      </c>
      <c r="D3" s="43"/>
      <c r="E3" s="43"/>
      <c r="F3" s="43"/>
      <c r="G3" s="43"/>
      <c r="H3" s="43"/>
      <c r="I3" s="3"/>
      <c r="J3" s="2"/>
      <c r="K3" s="2"/>
      <c r="L3" s="2"/>
      <c r="M3" s="1"/>
    </row>
    <row r="4" spans="1:13" ht="30">
      <c r="A4" s="1" t="s">
        <v>51</v>
      </c>
      <c r="B4" s="4" t="s">
        <v>52</v>
      </c>
      <c r="C4" s="5" t="s">
        <v>53</v>
      </c>
      <c r="D4" s="5" t="s">
        <v>54</v>
      </c>
      <c r="E4" s="5" t="s">
        <v>55</v>
      </c>
      <c r="F4" s="5" t="s">
        <v>56</v>
      </c>
      <c r="G4" s="5" t="s">
        <v>57</v>
      </c>
      <c r="H4" s="5" t="s">
        <v>58</v>
      </c>
      <c r="I4" s="35" t="s">
        <v>69</v>
      </c>
      <c r="J4" s="35" t="s">
        <v>68</v>
      </c>
      <c r="K4" s="4" t="s">
        <v>59</v>
      </c>
      <c r="L4" s="5" t="s">
        <v>60</v>
      </c>
      <c r="M4" s="5" t="s">
        <v>61</v>
      </c>
    </row>
    <row r="5" spans="1:13">
      <c r="A5" s="1"/>
      <c r="B5" s="6"/>
      <c r="C5" s="7">
        <v>100</v>
      </c>
      <c r="D5" s="7">
        <v>54</v>
      </c>
      <c r="E5" s="7">
        <v>48</v>
      </c>
      <c r="F5" s="7">
        <v>100</v>
      </c>
      <c r="G5" s="7">
        <v>100</v>
      </c>
      <c r="H5" s="7">
        <v>86</v>
      </c>
      <c r="I5" s="7"/>
      <c r="J5" s="17"/>
      <c r="K5" s="1"/>
      <c r="L5" s="1"/>
      <c r="M5" s="1"/>
    </row>
    <row r="6" spans="1:13" ht="25.5">
      <c r="A6" s="8">
        <v>1</v>
      </c>
      <c r="B6" s="34" t="s">
        <v>67</v>
      </c>
      <c r="C6" s="10">
        <f>80*100</f>
        <v>8000</v>
      </c>
      <c r="D6" s="11">
        <v>0</v>
      </c>
      <c r="E6" s="12">
        <v>0</v>
      </c>
      <c r="F6" s="12">
        <v>0</v>
      </c>
      <c r="G6" s="12">
        <v>0</v>
      </c>
      <c r="H6" s="12">
        <v>0</v>
      </c>
      <c r="I6" s="36" t="s">
        <v>70</v>
      </c>
      <c r="J6" s="12">
        <f>SUM(C6:H6)</f>
        <v>8000</v>
      </c>
      <c r="K6" s="12">
        <v>100</v>
      </c>
      <c r="L6" s="12">
        <f>J6*K6</f>
        <v>800000</v>
      </c>
      <c r="M6" s="1" t="s">
        <v>62</v>
      </c>
    </row>
    <row r="7" spans="1:13">
      <c r="A7" s="8">
        <v>2</v>
      </c>
      <c r="B7" s="9" t="s">
        <v>64</v>
      </c>
      <c r="C7" s="10">
        <f>3*100</f>
        <v>300</v>
      </c>
      <c r="D7" s="13">
        <f>3*54</f>
        <v>162</v>
      </c>
      <c r="E7" s="12">
        <f>3*48</f>
        <v>144</v>
      </c>
      <c r="F7" s="12">
        <v>300</v>
      </c>
      <c r="G7" s="12">
        <v>0</v>
      </c>
      <c r="H7" s="12">
        <v>0</v>
      </c>
      <c r="I7" s="36" t="s">
        <v>70</v>
      </c>
      <c r="J7" s="12">
        <v>300</v>
      </c>
      <c r="K7" s="12">
        <v>600</v>
      </c>
      <c r="L7" s="12">
        <f t="shared" ref="L7:L12" si="0">J7*K7</f>
        <v>180000</v>
      </c>
      <c r="M7" s="1" t="s">
        <v>63</v>
      </c>
    </row>
    <row r="8" spans="1:13" ht="19.350000000000001" customHeight="1">
      <c r="A8" s="14">
        <v>3</v>
      </c>
      <c r="B8" s="16" t="s">
        <v>65</v>
      </c>
      <c r="C8" s="12">
        <v>0</v>
      </c>
      <c r="D8" s="12">
        <v>54</v>
      </c>
      <c r="E8" s="12">
        <v>0</v>
      </c>
      <c r="F8" s="12">
        <v>0</v>
      </c>
      <c r="G8" s="12">
        <v>0</v>
      </c>
      <c r="H8" s="12">
        <v>0</v>
      </c>
      <c r="I8" s="36" t="s">
        <v>71</v>
      </c>
      <c r="J8" s="12">
        <f t="shared" ref="J8" si="1">SUM(C8:H8)</f>
        <v>54</v>
      </c>
      <c r="K8" s="12">
        <v>10000</v>
      </c>
      <c r="L8" s="12">
        <f t="shared" si="0"/>
        <v>540000</v>
      </c>
      <c r="M8" s="1"/>
    </row>
    <row r="9" spans="1:13" ht="74.45" customHeight="1">
      <c r="A9" s="14">
        <v>4</v>
      </c>
      <c r="B9" s="37" t="s">
        <v>72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1">
        <v>300</v>
      </c>
      <c r="I9" s="36" t="s">
        <v>70</v>
      </c>
      <c r="J9" s="12">
        <v>150</v>
      </c>
      <c r="K9" s="12">
        <v>8000</v>
      </c>
      <c r="L9" s="12">
        <f t="shared" si="0"/>
        <v>1200000</v>
      </c>
      <c r="M9" s="1"/>
    </row>
    <row r="10" spans="1:13" ht="60">
      <c r="A10" s="14">
        <v>5</v>
      </c>
      <c r="B10" s="33" t="s">
        <v>66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1">
        <v>12</v>
      </c>
      <c r="I10" s="36" t="s">
        <v>70</v>
      </c>
      <c r="J10" s="12">
        <v>6</v>
      </c>
      <c r="K10" s="12">
        <v>15000</v>
      </c>
      <c r="L10" s="12">
        <f t="shared" si="0"/>
        <v>90000</v>
      </c>
      <c r="M10" s="1"/>
    </row>
    <row r="11" spans="1:13" ht="62.45" customHeight="1">
      <c r="A11" s="14">
        <v>6</v>
      </c>
      <c r="B11" s="34" t="s">
        <v>73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1">
        <f>100*86</f>
        <v>8600</v>
      </c>
      <c r="I11" s="36" t="s">
        <v>70</v>
      </c>
      <c r="J11" s="12">
        <v>10000</v>
      </c>
      <c r="K11" s="12">
        <v>70</v>
      </c>
      <c r="L11" s="12">
        <f t="shared" si="0"/>
        <v>700000</v>
      </c>
      <c r="M11" s="1"/>
    </row>
    <row r="12" spans="1:13" ht="34.700000000000003" customHeight="1">
      <c r="A12" s="14">
        <v>7</v>
      </c>
      <c r="B12" s="9" t="s">
        <v>74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38" t="s">
        <v>71</v>
      </c>
      <c r="J12" s="39">
        <v>100</v>
      </c>
      <c r="K12" s="39">
        <v>10000</v>
      </c>
      <c r="L12" s="39">
        <f t="shared" si="0"/>
        <v>1000000</v>
      </c>
    </row>
    <row r="13" spans="1:13" ht="15" customHeight="1">
      <c r="A13" s="12">
        <v>8</v>
      </c>
      <c r="B13" s="9" t="s">
        <v>79</v>
      </c>
      <c r="C13" s="1"/>
      <c r="D13" s="1"/>
      <c r="E13" s="1"/>
      <c r="F13" s="1"/>
      <c r="G13" s="1"/>
      <c r="H13" s="1"/>
      <c r="I13" s="40" t="s">
        <v>75</v>
      </c>
      <c r="J13" s="12">
        <v>300</v>
      </c>
      <c r="K13" s="1"/>
      <c r="L13" s="1"/>
      <c r="M13" s="1"/>
    </row>
    <row r="14" spans="1:13" ht="30">
      <c r="A14" s="12">
        <v>9</v>
      </c>
      <c r="B14" s="33" t="s">
        <v>77</v>
      </c>
      <c r="C14" s="1"/>
      <c r="D14" s="1"/>
      <c r="E14" s="1"/>
      <c r="F14" s="1"/>
      <c r="G14" s="1"/>
      <c r="H14" s="1"/>
      <c r="I14" s="40" t="s">
        <v>75</v>
      </c>
      <c r="J14" s="1">
        <v>1</v>
      </c>
      <c r="K14" s="1"/>
      <c r="L14" s="1"/>
      <c r="M14" s="1"/>
    </row>
    <row r="15" spans="1:13" ht="30">
      <c r="A15" s="12">
        <v>10</v>
      </c>
      <c r="B15" s="41" t="s">
        <v>86</v>
      </c>
      <c r="C15" s="1"/>
      <c r="D15" s="1"/>
      <c r="E15" s="1"/>
      <c r="F15" s="1"/>
      <c r="G15" s="1"/>
      <c r="H15" s="1"/>
      <c r="I15" s="40" t="s">
        <v>75</v>
      </c>
      <c r="J15" s="1">
        <v>1</v>
      </c>
      <c r="K15" s="1"/>
      <c r="L15" s="1"/>
      <c r="M15" s="1"/>
    </row>
    <row r="16" spans="1:13">
      <c r="A16" s="12">
        <v>11</v>
      </c>
      <c r="B16" s="1" t="s">
        <v>78</v>
      </c>
      <c r="C16" s="1"/>
      <c r="D16" s="1"/>
      <c r="E16" s="1"/>
      <c r="F16" s="1"/>
      <c r="G16" s="1"/>
      <c r="H16" s="1"/>
      <c r="I16" s="40" t="s">
        <v>75</v>
      </c>
      <c r="J16" s="1">
        <v>100000</v>
      </c>
      <c r="K16" s="1"/>
      <c r="L16" s="1"/>
      <c r="M16" s="1"/>
    </row>
    <row r="17" spans="1:13" ht="30">
      <c r="A17" s="12">
        <v>12</v>
      </c>
      <c r="B17" s="33" t="s">
        <v>76</v>
      </c>
      <c r="C17" s="1"/>
      <c r="D17" s="1"/>
      <c r="E17" s="1"/>
      <c r="F17" s="1"/>
      <c r="G17" s="1"/>
      <c r="H17" s="1"/>
      <c r="I17" s="40" t="s">
        <v>75</v>
      </c>
      <c r="J17" s="1">
        <v>1</v>
      </c>
      <c r="K17" s="1"/>
      <c r="L17" s="1"/>
      <c r="M17" s="1"/>
    </row>
    <row r="18" spans="1:13" ht="30">
      <c r="A18" s="12">
        <v>13</v>
      </c>
      <c r="B18" s="33" t="s">
        <v>80</v>
      </c>
      <c r="C18" s="1"/>
      <c r="D18" s="1"/>
      <c r="E18" s="1"/>
      <c r="F18" s="1"/>
      <c r="G18" s="1"/>
      <c r="H18" s="1"/>
      <c r="I18" s="40" t="s">
        <v>75</v>
      </c>
      <c r="J18" s="1">
        <v>1</v>
      </c>
      <c r="K18" s="1"/>
      <c r="L18" s="1"/>
      <c r="M18" s="1"/>
    </row>
    <row r="19" spans="1:13" ht="30">
      <c r="A19" s="12">
        <v>14</v>
      </c>
      <c r="B19" s="33" t="s">
        <v>81</v>
      </c>
      <c r="C19" s="1"/>
      <c r="D19" s="1"/>
      <c r="E19" s="1"/>
      <c r="F19" s="1"/>
      <c r="G19" s="1"/>
      <c r="H19" s="1"/>
      <c r="I19" s="44" t="s">
        <v>82</v>
      </c>
      <c r="J19" s="1">
        <v>1</v>
      </c>
    </row>
    <row r="20" spans="1:13" ht="16.5">
      <c r="A20" s="45">
        <v>15</v>
      </c>
      <c r="B20" s="46" t="s">
        <v>83</v>
      </c>
      <c r="C20" s="1"/>
      <c r="D20" s="1"/>
      <c r="E20" s="1"/>
      <c r="F20" s="1"/>
      <c r="G20" s="1"/>
      <c r="H20" s="1"/>
      <c r="I20" s="47" t="s">
        <v>84</v>
      </c>
      <c r="J20" s="47" t="s">
        <v>85</v>
      </c>
    </row>
    <row r="21" spans="1:13" ht="16.5">
      <c r="A21" s="1"/>
      <c r="B21" s="46" t="s">
        <v>87</v>
      </c>
      <c r="C21" s="1"/>
      <c r="D21" s="1"/>
      <c r="E21" s="1"/>
      <c r="F21" s="1"/>
      <c r="G21" s="1"/>
      <c r="H21" s="1"/>
      <c r="I21" s="40" t="s">
        <v>75</v>
      </c>
      <c r="J21" s="48" t="s">
        <v>88</v>
      </c>
    </row>
  </sheetData>
  <mergeCells count="1">
    <mergeCell ref="C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DELL</cp:lastModifiedBy>
  <cp:lastPrinted>2023-06-22T05:34:00Z</cp:lastPrinted>
  <dcterms:created xsi:type="dcterms:W3CDTF">2012-11-07T09:57:00Z</dcterms:created>
  <dcterms:modified xsi:type="dcterms:W3CDTF">2023-12-07T05:09:56Z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5576FD70803D495488770535777D394F</vt:lpwstr>
  </property>
  <property fmtid="{D5CDD505-2E9C-101B-9397-08002B2CF9AE}" pid="3" name="KSOProductBuildVer">
    <vt:lpwstr>1033-11.2.0.11537</vt:lpwstr>
  </property>
</Properties>
</file>